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C12" i="12" l="1"/>
  <c r="D12" i="12"/>
  <c r="E12" i="12"/>
  <c r="C13" i="12"/>
  <c r="D13" i="12"/>
  <c r="E13" i="12"/>
  <c r="C14" i="12"/>
  <c r="D14" i="12"/>
  <c r="E14" i="12"/>
  <c r="C15" i="12"/>
  <c r="D15" i="12"/>
  <c r="E15" i="12"/>
  <c r="E11" i="12"/>
  <c r="D11" i="12"/>
  <c r="C11" i="12"/>
  <c r="G12" i="12"/>
  <c r="A22" i="12"/>
  <c r="A23" i="12"/>
  <c r="A24" i="12"/>
  <c r="A25" i="12"/>
  <c r="C30" i="12"/>
  <c r="D30" i="12"/>
  <c r="E30" i="12"/>
  <c r="B30" i="12"/>
  <c r="C18" i="12"/>
  <c r="D18" i="12"/>
  <c r="E18" i="12"/>
  <c r="B18" i="12"/>
  <c r="G6" i="12"/>
  <c r="A21" i="12"/>
  <c r="G19" i="12"/>
  <c r="G32" i="12"/>
  <c r="G33" i="12" s="1"/>
  <c r="G13" i="12" l="1"/>
  <c r="B23" i="12" s="1"/>
  <c r="G11" i="12"/>
  <c r="B21" i="12" s="1"/>
  <c r="B22" i="12"/>
  <c r="G14" i="12" l="1"/>
  <c r="B24" i="12" s="1"/>
  <c r="D24" i="12" s="1"/>
  <c r="D22" i="12"/>
  <c r="D23" i="12"/>
  <c r="G15" i="12"/>
  <c r="B25" i="12" s="1"/>
  <c r="D25" i="12" s="1"/>
  <c r="D21" i="12"/>
  <c r="A16" i="12" l="1"/>
  <c r="B26" i="12"/>
  <c r="D27" i="12" s="1"/>
  <c r="G22" i="12"/>
</calcChain>
</file>

<file path=xl/sharedStrings.xml><?xml version="1.0" encoding="utf-8"?>
<sst xmlns="http://schemas.openxmlformats.org/spreadsheetml/2006/main" count="50" uniqueCount="40">
  <si>
    <t>CTNS</t>
    <phoneticPr fontId="1" type="noConversion"/>
  </si>
  <si>
    <t>per CTN</t>
    <phoneticPr fontId="1" type="noConversion"/>
  </si>
  <si>
    <t>MEAS: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</si>
  <si>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</si>
  <si>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</si>
  <si>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</si>
  <si>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</si>
  <si>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</si>
  <si>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</si>
  <si>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</si>
  <si>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</si>
  <si>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</si>
  <si>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</si>
  <si>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</si>
  <si>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PCS/Color</t>
    <phoneticPr fontId="1" type="noConversion"/>
  </si>
  <si>
    <t>Packing List</t>
    <phoneticPr fontId="1" type="noConversion"/>
  </si>
  <si>
    <t>PCS</t>
    <phoneticPr fontId="1" type="noConversion"/>
  </si>
  <si>
    <t xml:space="preserve"> Polyfill,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</si>
  <si>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</si>
  <si>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</si>
  <si>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</si>
  <si>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</si>
  <si>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</si>
  <si>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</si>
  <si>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</si>
  <si>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B.C.Length</t>
    <phoneticPr fontId="1" type="noConversion"/>
  </si>
  <si>
    <t>Sleeve Length</t>
    <phoneticPr fontId="1" type="noConversion"/>
  </si>
  <si>
    <t>JACKET IN- STOCK</t>
    <phoneticPr fontId="1" type="noConversion"/>
  </si>
  <si>
    <t>Ratio(Solid Color/Full sizes)</t>
    <phoneticPr fontId="1" type="noConversion"/>
  </si>
  <si>
    <t>CM</t>
    <phoneticPr fontId="1" type="noConversion"/>
  </si>
  <si>
    <t>Black</t>
    <phoneticPr fontId="1" type="noConversion"/>
  </si>
  <si>
    <t>FUSHCIA</t>
    <phoneticPr fontId="1" type="noConversion"/>
  </si>
  <si>
    <t>Women Fake Down Jacket</t>
    <phoneticPr fontId="1" type="noConversion"/>
  </si>
  <si>
    <t>CBM</t>
    <phoneticPr fontId="1" type="noConversion"/>
  </si>
  <si>
    <r>
      <t>100% Polyester ,</t>
    </r>
    <r>
      <rPr>
        <sz val="11"/>
        <color rgb="FFFF0000"/>
        <rFont val="Calibri"/>
        <family val="2"/>
      </rPr>
      <t>FAKE FUR</t>
    </r>
    <phoneticPr fontId="1" type="noConversion"/>
  </si>
  <si>
    <r>
      <t>100% Nylon 20D(</t>
    </r>
    <r>
      <rPr>
        <sz val="11"/>
        <color rgb="FFFF0000"/>
        <rFont val="Calibri"/>
        <family val="2"/>
      </rPr>
      <t>with transparent full print</t>
    </r>
    <r>
      <rPr>
        <sz val="11"/>
        <rFont val="Calibri"/>
        <family val="2"/>
      </rPr>
      <t>)</t>
    </r>
    <phoneticPr fontId="1" type="noConversion"/>
  </si>
  <si>
    <t>Navy</t>
    <phoneticPr fontId="1" type="noConversion"/>
  </si>
  <si>
    <t>Red</t>
    <phoneticPr fontId="1" type="noConversion"/>
  </si>
  <si>
    <t>Light Blue</t>
    <phoneticPr fontId="1" type="noConversion"/>
  </si>
  <si>
    <t>We will charge 0.25$ more if you want to change labels&amp;tags.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</si>
</sst>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&quot;#&quot;\ #"/>
    <numFmt numFmtId="168" formatCode="0_ "/>
    <numFmt numFmtId="169" formatCode="0.0&quot;KGS&quot;"/>
    <numFmt numFmtId="170" formatCode="0\ &quot;CTNS&quot;"/>
    <numFmt numFmtId="171" formatCode="&quot; X &quot;00"/>
    <numFmt numFmtId="172" formatCode="0.00\ &quot;CBM&quot;"/>
    <numFmt numFmtId="173" formatCode="&quot;G/W:&quot;0.0&quot;KGS&quot;"/>
    <numFmt numFmtId="174" formatCode="&quot;N/W:&quot;0.0&quot;KGS&quot;"/>
    <numFmt numFmtId="175" formatCode="0\ &quot;CM&quot;"/>
    <numFmt numFmtId="176" formatCode="0\ &quot;X&quot;"/>
    <numFmt numFmtId="177" formatCode="0;_Ѐ"/>
    <numFmt numFmtId="178" formatCode="&quot;UNIT PRICE : US$ &quot;0.00\ &quot; FOB(XIAMEN)&quot;"/>
  </numFmts>
  <fonts count="16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11"/>
      <color rgb="FF0000FF"/>
      <name val="Calibri"/>
      <family val="2"/>
    </font>
    <font>
      <b/>
      <sz val="14"/>
      <color rgb="FF0000FF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3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8" fontId="10" fillId="0" borderId="3" xfId="0" applyNumberFormat="1" applyFont="1" applyFill="1" applyBorder="1"/>
    <xf numFmtId="0" fontId="10" fillId="0" borderId="4" xfId="0" applyFont="1" applyFill="1" applyBorder="1"/>
    <xf numFmtId="0" fontId="10" fillId="0" borderId="14" xfId="0" applyFont="1" applyFill="1" applyBorder="1"/>
    <xf numFmtId="173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5" xfId="0" applyFont="1" applyFill="1" applyBorder="1"/>
    <xf numFmtId="0" fontId="5" fillId="0" borderId="10" xfId="0" applyFont="1" applyFill="1" applyBorder="1" applyAlignment="1">
      <alignment horizontal="center" vertical="center"/>
    </xf>
    <xf numFmtId="174" fontId="10" fillId="0" borderId="13" xfId="0" applyNumberFormat="1" applyFont="1" applyFill="1" applyBorder="1" applyAlignment="1">
      <alignment horizontal="left"/>
    </xf>
    <xf numFmtId="176" fontId="10" fillId="0" borderId="14" xfId="0" applyNumberFormat="1" applyFont="1" applyFill="1" applyBorder="1" applyAlignment="1">
      <alignment horizontal="center"/>
    </xf>
    <xf numFmtId="175" fontId="10" fillId="0" borderId="1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0" borderId="11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/>
    </xf>
    <xf numFmtId="0" fontId="12" fillId="0" borderId="10" xfId="0" applyFont="1" applyFill="1" applyBorder="1"/>
    <xf numFmtId="0" fontId="8" fillId="0" borderId="12" xfId="0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 vertical="center"/>
    </xf>
    <xf numFmtId="169" fontId="5" fillId="0" borderId="14" xfId="0" applyNumberFormat="1" applyFont="1" applyFill="1" applyBorder="1" applyAlignment="1">
      <alignment horizontal="right"/>
    </xf>
    <xf numFmtId="169" fontId="5" fillId="0" borderId="15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7" fontId="8" fillId="0" borderId="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8" fontId="14" fillId="2" borderId="9" xfId="0" applyNumberFormat="1" applyFont="1" applyFill="1" applyBorder="1" applyAlignment="1">
      <alignment horizontal="center" vertical="center"/>
    </xf>
    <xf numFmtId="178" fontId="14" fillId="2" borderId="0" xfId="0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169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170" fontId="8" fillId="0" borderId="4" xfId="0" applyNumberFormat="1" applyFont="1" applyFill="1" applyBorder="1" applyAlignment="1">
      <alignment horizontal="right"/>
    </xf>
    <xf numFmtId="170" fontId="8" fillId="0" borderId="2" xfId="0" applyNumberFormat="1" applyFont="1" applyFill="1" applyBorder="1" applyAlignment="1">
      <alignment horizontal="right"/>
    </xf>
    <xf numFmtId="172" fontId="5" fillId="0" borderId="7" xfId="0" applyNumberFormat="1" applyFont="1" applyFill="1" applyBorder="1" applyAlignment="1">
      <alignment horizontal="right"/>
    </xf>
    <xf numFmtId="172" fontId="5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382950</xdr:colOff>
      <xdr:row>23</xdr:row>
      <xdr:rowOff>78441</xdr:rowOff>
    </xdr:from>
    <xdr:to>
      <xdr:col>14</xdr:col>
      <xdr:colOff>2204555</xdr:colOff>
      <xdr:row>39</xdr:row>
      <xdr:rowOff>89647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3891" y="4728882"/>
          <a:ext cx="2628429" cy="304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291353</xdr:colOff>
      <xdr:row>22</xdr:row>
      <xdr:rowOff>27231</xdr:rowOff>
    </xdr:from>
    <xdr:to>
      <xdr:col>12</xdr:col>
      <xdr:colOff>358588</xdr:colOff>
      <xdr:row>33</xdr:row>
      <xdr:rowOff>44824</xdr:rowOff>
    </xdr:to>
    <xdr:pic>
      <xdr:nvPicPr>
        <xdr:cNvPr id="16" name="图片 15" descr="444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31716" b="8561"/>
        <a:stretch>
          <a:fillRect/>
        </a:stretch>
      </xdr:blipFill>
      <xdr:spPr>
        <a:xfrm>
          <a:off x="4101353" y="4509584"/>
          <a:ext cx="4101353" cy="2012240"/>
        </a:xfrm>
        <a:prstGeom prst="rect">
          <a:avLst/>
        </a:prstGeom>
      </xdr:spPr>
    </xdr:pic>
    <xdr:clientData/>
  </xdr:twoCellAnchor>
  <xdr:twoCellAnchor editAs="oneCell">
    <xdr:from>
      <xdr:col>7</xdr:col>
      <xdr:colOff>33618</xdr:colOff>
      <xdr:row>0</xdr:row>
      <xdr:rowOff>78441</xdr:rowOff>
    </xdr:from>
    <xdr:to>
      <xdr:col>14</xdr:col>
      <xdr:colOff>2257854</xdr:colOff>
      <xdr:row>23</xdr:row>
      <xdr:rowOff>0</xdr:rowOff>
    </xdr:to>
    <xdr:pic>
      <xdr:nvPicPr>
        <xdr:cNvPr id="8" name="图片 7" descr="22222222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3102" t="3688" b="2627"/>
        <a:stretch>
          <a:fillRect/>
        </a:stretch>
      </xdr:blipFill>
      <xdr:spPr>
        <a:xfrm>
          <a:off x="3843618" y="78441"/>
          <a:ext cx="7872001" cy="4572000"/>
        </a:xfrm>
        <a:prstGeom prst="rect">
          <a:avLst/>
        </a:prstGeom>
      </xdr:spPr>
    </xdr:pic>
    <xdr:clientData/>
  </xdr:twoCellAnchor>
  <xdr:twoCellAnchor editAs="oneCell">
    <xdr:from>
      <xdr:col>7</xdr:col>
      <xdr:colOff>44825</xdr:colOff>
      <xdr:row>33</xdr:row>
      <xdr:rowOff>64113</xdr:rowOff>
    </xdr:from>
    <xdr:to>
      <xdr:col>13</xdr:col>
      <xdr:colOff>307147</xdr:colOff>
      <xdr:row>39</xdr:row>
      <xdr:rowOff>141196</xdr:rowOff>
    </xdr:to>
    <xdr:pic>
      <xdr:nvPicPr>
        <xdr:cNvPr id="17" name="图片 16" descr="456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23"/>
        <a:stretch>
          <a:fillRect/>
        </a:stretch>
      </xdr:blipFill>
      <xdr:spPr>
        <a:xfrm>
          <a:off x="3854825" y="6541113"/>
          <a:ext cx="5103263" cy="1287318"/>
        </a:xfrm>
        <a:prstGeom prst="rect">
          <a:avLst/>
        </a:prstGeom>
      </xdr:spPr>
    </xdr:pic>
    <xdr:clientData/>
  </xdr:twoCellAnchor>
  <xdr:oneCellAnchor>
    <xdr:from>
      <xdr:col>13</xdr:col>
      <xdr:colOff>324971</xdr:colOff>
      <xdr:row>0</xdr:row>
      <xdr:rowOff>179295</xdr:rowOff>
    </xdr:from>
    <xdr:ext cx="2217979" cy="34278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975912" y="179295"/>
          <a:ext cx="221797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600" b="1">
              <a:solidFill>
                <a:srgbClr val="FFFF00"/>
              </a:solidFill>
            </a:rPr>
            <a:t>Transparent full printed</a:t>
          </a:r>
          <a:endParaRPr lang="zh-CN" altLang="en-US" sz="1600" b="1">
            <a:solidFill>
              <a:srgbClr val="FFFF00"/>
            </a:solidFill>
          </a:endParaRPr>
        </a:p>
      </xdr:txBody>
    </xdr:sp>
    <xdr:clientData/>
  </xdr:oneCellAnchor>
  <xdr:oneCellAnchor>
    <xdr:from>
      <xdr:col>14</xdr:col>
      <xdr:colOff>571500</xdr:colOff>
      <xdr:row>22</xdr:row>
      <xdr:rowOff>161701</xdr:rowOff>
    </xdr:from>
    <xdr:ext cx="905569" cy="59323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0029265" y="4644054"/>
          <a:ext cx="905569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zh-CN" sz="1600" b="1">
              <a:solidFill>
                <a:srgbClr val="FFFF00"/>
              </a:solidFill>
            </a:rPr>
            <a:t>Lining:</a:t>
          </a:r>
        </a:p>
        <a:p>
          <a:r>
            <a:rPr lang="en-US" altLang="zh-CN" sz="1600" b="1">
              <a:solidFill>
                <a:srgbClr val="FFFF00"/>
              </a:solidFill>
            </a:rPr>
            <a:t>Fake</a:t>
          </a:r>
          <a:r>
            <a:rPr lang="en-US" altLang="zh-CN" sz="1600" b="1" baseline="0">
              <a:solidFill>
                <a:srgbClr val="FFFF00"/>
              </a:solidFill>
            </a:rPr>
            <a:t> Fur</a:t>
          </a:r>
          <a:endParaRPr lang="zh-CN" altLang="en-US" sz="1600" b="1">
            <a:solidFill>
              <a:srgbClr val="FFFF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tabSelected="1" zoomScale="85" zoomScaleNormal="85" workbookViewId="0">
      <selection activeCell="S15" sqref="S15"/>
    </sheetView>
  </sheetViews>
  <sheetFormatPr defaultRowHeight="15.75"/>
  <cols>
    <col min="1" max="1" width="13.5" style="5" customWidth="1"/>
    <col min="2" max="6" width="5.625" style="5" customWidth="1"/>
    <col min="7" max="7" width="8.5" style="5" customWidth="1"/>
    <col min="8" max="14" width="10.625" style="5" customWidth="1"/>
    <col min="15" max="15" width="30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74" t="s">
        <v>27</v>
      </c>
      <c r="B1" s="75"/>
      <c r="C1" s="75"/>
      <c r="D1" s="75"/>
      <c r="E1" s="75"/>
      <c r="F1" s="75"/>
      <c r="G1" s="76"/>
      <c r="O1" s="31"/>
    </row>
    <row r="2" spans="1:28" ht="18" customHeight="1">
      <c r="A2" s="7" t="s">
        <v>3</v>
      </c>
      <c r="B2" s="77" t="s">
        <v>32</v>
      </c>
      <c r="C2" s="77"/>
      <c r="D2" s="77"/>
      <c r="E2" s="77"/>
      <c r="F2" s="77"/>
      <c r="G2" s="77"/>
      <c r="O2" s="31"/>
    </row>
    <row r="3" spans="1:28" ht="18" customHeight="1">
      <c r="A3" s="7" t="s">
        <v>4</v>
      </c>
      <c r="B3" s="78">
        <v>1603</v>
      </c>
      <c r="C3" s="78"/>
      <c r="D3" s="78"/>
      <c r="E3" s="78"/>
      <c r="F3" s="78"/>
      <c r="G3" s="78"/>
      <c r="O3" s="31"/>
    </row>
    <row r="4" spans="1:28" ht="18" customHeight="1">
      <c r="A4" s="7" t="s">
        <v>5</v>
      </c>
      <c r="B4" s="83" t="s">
        <v>35</v>
      </c>
      <c r="C4" s="83"/>
      <c r="D4" s="83"/>
      <c r="E4" s="83"/>
      <c r="F4" s="83"/>
      <c r="G4" s="83"/>
      <c r="O4" s="31"/>
    </row>
    <row r="5" spans="1:28" ht="18" customHeight="1">
      <c r="A5" s="7" t="s">
        <v>6</v>
      </c>
      <c r="B5" s="79" t="s">
        <v>34</v>
      </c>
      <c r="C5" s="79"/>
      <c r="D5" s="79"/>
      <c r="E5" s="79"/>
      <c r="F5" s="79"/>
      <c r="G5" s="79"/>
      <c r="O5" s="31"/>
    </row>
    <row r="6" spans="1:28" s="1" customFormat="1" ht="18" customHeight="1">
      <c r="A6" s="7" t="s">
        <v>7</v>
      </c>
      <c r="B6" s="26" t="s">
        <v>17</v>
      </c>
      <c r="C6" s="27"/>
      <c r="D6" s="27"/>
      <c r="E6" s="27"/>
      <c r="F6" s="28">
        <v>390</v>
      </c>
      <c r="G6" s="29" t="str">
        <f>IF(F6&gt;220,"G/PC","G/M²")</f>
        <v>G/PC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ht="18" customHeight="1">
      <c r="A7" s="84">
        <v>9.6999999999999993</v>
      </c>
      <c r="B7" s="85"/>
      <c r="C7" s="85"/>
      <c r="D7" s="85"/>
      <c r="E7" s="85"/>
      <c r="F7" s="85"/>
      <c r="G7" s="86"/>
      <c r="O7" s="31"/>
    </row>
    <row r="8" spans="1:28" ht="18" customHeight="1">
      <c r="A8" s="80" t="s">
        <v>39</v>
      </c>
      <c r="B8" s="81"/>
      <c r="C8" s="81"/>
      <c r="D8" s="81"/>
      <c r="E8" s="81"/>
      <c r="F8" s="81"/>
      <c r="G8" s="82"/>
      <c r="O8" s="31"/>
    </row>
    <row r="9" spans="1:28" s="1" customFormat="1" ht="18" customHeight="1">
      <c r="A9" s="65"/>
      <c r="B9" s="91" t="s">
        <v>8</v>
      </c>
      <c r="C9" s="92"/>
      <c r="D9" s="92"/>
      <c r="E9" s="92"/>
      <c r="F9" s="92"/>
      <c r="G9" s="93"/>
      <c r="H9" s="8"/>
      <c r="I9" s="8"/>
      <c r="J9" s="8"/>
      <c r="K9" s="8"/>
      <c r="L9" s="8"/>
      <c r="M9" s="8"/>
      <c r="N9" s="8"/>
      <c r="O9" s="32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</row>
    <row r="10" spans="1:28" s="3" customFormat="1" ht="18" customHeight="1">
      <c r="A10" s="10" t="s">
        <v>9</v>
      </c>
      <c r="B10" s="11" t="s">
        <v>10</v>
      </c>
      <c r="C10" s="12" t="s">
        <v>11</v>
      </c>
      <c r="D10" s="12" t="s">
        <v>12</v>
      </c>
      <c r="E10" s="11" t="s">
        <v>13</v>
      </c>
      <c r="F10" s="11"/>
      <c r="G10" s="13" t="s">
        <v>14</v>
      </c>
      <c r="H10" s="14"/>
      <c r="I10" s="14"/>
      <c r="J10" s="14"/>
      <c r="K10" s="14"/>
      <c r="L10" s="14"/>
      <c r="M10" s="14"/>
      <c r="N10" s="14"/>
      <c r="O10" s="33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</row>
    <row r="11" spans="1:28" ht="15" customHeight="1">
      <c r="A11" s="16" t="s">
        <v>30</v>
      </c>
      <c r="B11" s="17">
        <v>567</v>
      </c>
      <c r="C11" s="17">
        <f>$B11*$C$19/$B$19</f>
        <v>1134</v>
      </c>
      <c r="D11" s="17">
        <f>$B11*$D$19/$B$19</f>
        <v>1134</v>
      </c>
      <c r="E11" s="17">
        <f>$B11*$E$19/$B$19</f>
        <v>567</v>
      </c>
      <c r="F11" s="17"/>
      <c r="G11" s="44">
        <f t="shared" ref="G11:G15" si="0">SUM(B11:F11)</f>
        <v>3402</v>
      </c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ht="15" customHeight="1">
      <c r="A12" s="16" t="s">
        <v>36</v>
      </c>
      <c r="B12" s="17">
        <v>393</v>
      </c>
      <c r="C12" s="17">
        <f>$B12*$C$19/$B$19</f>
        <v>786</v>
      </c>
      <c r="D12" s="17">
        <f>$B12*$D$19/$B$19</f>
        <v>786</v>
      </c>
      <c r="E12" s="17">
        <f>$B12*$E$19/$B$19</f>
        <v>393</v>
      </c>
      <c r="F12" s="17"/>
      <c r="G12" s="44">
        <f t="shared" si="0"/>
        <v>2358</v>
      </c>
      <c r="H12" s="18"/>
      <c r="I12" s="18"/>
      <c r="J12" s="18"/>
      <c r="K12" s="18"/>
      <c r="L12" s="18"/>
      <c r="M12" s="18"/>
      <c r="N12" s="18"/>
      <c r="O12" s="34"/>
      <c r="P12" s="18"/>
      <c r="Q12" s="18"/>
      <c r="R12" s="18"/>
      <c r="S12" s="18"/>
      <c r="T12" s="18"/>
      <c r="U12" s="18"/>
    </row>
    <row r="13" spans="1:28" ht="15" customHeight="1">
      <c r="A13" s="66" t="s">
        <v>31</v>
      </c>
      <c r="B13" s="17">
        <v>410</v>
      </c>
      <c r="C13" s="17">
        <f>$B13*$C$19/$B$19</f>
        <v>820</v>
      </c>
      <c r="D13" s="17">
        <f>$B13*$D$19/$B$19</f>
        <v>820</v>
      </c>
      <c r="E13" s="17">
        <f>$B13*$E$19/$B$19</f>
        <v>410</v>
      </c>
      <c r="F13" s="67"/>
      <c r="G13" s="44">
        <f t="shared" si="0"/>
        <v>2460</v>
      </c>
      <c r="H13" s="18"/>
      <c r="I13" s="18"/>
      <c r="J13" s="18"/>
      <c r="K13" s="18"/>
      <c r="L13" s="18"/>
      <c r="M13" s="18"/>
      <c r="N13" s="18"/>
      <c r="O13" s="34"/>
      <c r="P13" s="18"/>
      <c r="Q13" s="18"/>
      <c r="R13" s="18"/>
      <c r="S13" s="18"/>
      <c r="T13" s="18"/>
      <c r="U13" s="18"/>
    </row>
    <row r="14" spans="1:28" ht="15" customHeight="1">
      <c r="A14" s="66" t="s">
        <v>38</v>
      </c>
      <c r="B14" s="17">
        <v>109</v>
      </c>
      <c r="C14" s="17">
        <f>$B14*$C$19/$B$19</f>
        <v>218</v>
      </c>
      <c r="D14" s="17">
        <f>$B14*$D$19/$B$19</f>
        <v>218</v>
      </c>
      <c r="E14" s="17">
        <f>$B14*$E$19/$B$19</f>
        <v>109</v>
      </c>
      <c r="F14" s="67"/>
      <c r="G14" s="44">
        <f t="shared" ref="G14" si="1">SUM(B14:F14)</f>
        <v>654</v>
      </c>
      <c r="H14" s="18"/>
      <c r="I14" s="18"/>
      <c r="J14" s="18"/>
      <c r="K14" s="18"/>
      <c r="L14" s="18"/>
      <c r="M14" s="18"/>
      <c r="N14" s="18"/>
      <c r="O14" s="34"/>
      <c r="P14" s="18"/>
      <c r="Q14" s="18"/>
      <c r="R14" s="18"/>
      <c r="S14" s="18"/>
      <c r="T14" s="18"/>
      <c r="U14" s="18"/>
    </row>
    <row r="15" spans="1:28" ht="15" customHeight="1">
      <c r="A15" s="66" t="s">
        <v>37</v>
      </c>
      <c r="B15" s="67">
        <v>200</v>
      </c>
      <c r="C15" s="17">
        <f>$B15*$C$19/$B$19</f>
        <v>400</v>
      </c>
      <c r="D15" s="17">
        <f>$B15*$D$19/$B$19</f>
        <v>400</v>
      </c>
      <c r="E15" s="17">
        <f>$B15*$E$19/$B$19</f>
        <v>200</v>
      </c>
      <c r="F15" s="67"/>
      <c r="G15" s="68">
        <f t="shared" si="0"/>
        <v>1200</v>
      </c>
      <c r="H15" s="18"/>
      <c r="I15" s="18"/>
      <c r="J15" s="18"/>
      <c r="K15" s="18"/>
      <c r="L15" s="18"/>
      <c r="M15" s="18"/>
      <c r="N15" s="18"/>
      <c r="O15" s="34"/>
      <c r="P15" s="18"/>
      <c r="Q15" s="18"/>
      <c r="R15" s="18"/>
      <c r="S15" s="18"/>
      <c r="T15" s="18"/>
      <c r="U15" s="18"/>
    </row>
    <row r="16" spans="1:28" s="2" customFormat="1" ht="18" customHeight="1">
      <c r="A16" s="87">
        <f>SUM(G11:G15)</f>
        <v>10074</v>
      </c>
      <c r="B16" s="88"/>
      <c r="C16" s="88"/>
      <c r="D16" s="88"/>
      <c r="E16" s="88"/>
      <c r="F16" s="88"/>
      <c r="G16" s="89"/>
      <c r="H16" s="19"/>
      <c r="I16" s="19"/>
      <c r="J16" s="19"/>
      <c r="K16" s="19"/>
      <c r="L16" s="19"/>
      <c r="M16" s="19"/>
      <c r="N16" s="19"/>
      <c r="O16" s="34"/>
      <c r="P16" s="19"/>
      <c r="Q16" s="19"/>
      <c r="R16" s="19"/>
      <c r="S16" s="19"/>
      <c r="T16" s="19"/>
      <c r="U16" s="19"/>
      <c r="V16" s="20"/>
      <c r="W16" s="20"/>
      <c r="X16" s="20"/>
      <c r="Y16" s="20"/>
      <c r="Z16" s="20"/>
      <c r="AA16" s="20"/>
      <c r="AB16" s="20"/>
    </row>
    <row r="17" spans="1:28" ht="18.75">
      <c r="A17" s="69" t="s">
        <v>15</v>
      </c>
      <c r="B17" s="94" t="s">
        <v>28</v>
      </c>
      <c r="C17" s="95"/>
      <c r="D17" s="95"/>
      <c r="E17" s="95"/>
      <c r="F17" s="95"/>
      <c r="G17" s="70" t="s">
        <v>16</v>
      </c>
      <c r="O17" s="31"/>
    </row>
    <row r="18" spans="1:28">
      <c r="A18" s="10" t="s">
        <v>9</v>
      </c>
      <c r="B18" s="11" t="str">
        <f>B10</f>
        <v>S</v>
      </c>
      <c r="C18" s="11" t="str">
        <f>C10</f>
        <v>M</v>
      </c>
      <c r="D18" s="11" t="str">
        <f>D10</f>
        <v>L</v>
      </c>
      <c r="E18" s="11" t="str">
        <f>E10</f>
        <v>XL</v>
      </c>
      <c r="F18" s="11"/>
      <c r="G18" s="58" t="s">
        <v>1</v>
      </c>
      <c r="O18" s="31"/>
    </row>
    <row r="19" spans="1:28">
      <c r="A19" s="21" t="s">
        <v>19</v>
      </c>
      <c r="B19" s="59">
        <v>4</v>
      </c>
      <c r="C19" s="59">
        <v>8</v>
      </c>
      <c r="D19" s="59">
        <v>8</v>
      </c>
      <c r="E19" s="59">
        <v>4</v>
      </c>
      <c r="F19" s="59"/>
      <c r="G19" s="61">
        <f>SUM(B19:F19)</f>
        <v>24</v>
      </c>
      <c r="O19" s="31"/>
    </row>
    <row r="20" spans="1:28" ht="6.75" customHeight="1">
      <c r="A20" s="45"/>
      <c r="B20" s="43"/>
      <c r="C20" s="43"/>
      <c r="D20" s="43"/>
      <c r="E20" s="43"/>
      <c r="F20" s="43"/>
      <c r="G20" s="32"/>
      <c r="O20" s="31"/>
    </row>
    <row r="21" spans="1:28" ht="14.1" customHeight="1">
      <c r="A21" s="54" t="str">
        <f>A11</f>
        <v>Black</v>
      </c>
      <c r="B21" s="49">
        <f>G11/$G$19</f>
        <v>141.75</v>
      </c>
      <c r="C21" s="50" t="s">
        <v>0</v>
      </c>
      <c r="D21" s="57">
        <f>B21*C$28*D$28*E$28/1000000</f>
        <v>21.310127999999999</v>
      </c>
      <c r="E21" s="55" t="s">
        <v>22</v>
      </c>
      <c r="F21" s="56"/>
      <c r="G21" s="47" t="s">
        <v>21</v>
      </c>
      <c r="O21" s="31"/>
    </row>
    <row r="22" spans="1:28" ht="14.1" customHeight="1">
      <c r="A22" s="54" t="str">
        <f t="shared" ref="A22:A25" si="2">A12</f>
        <v>Navy</v>
      </c>
      <c r="B22" s="49">
        <f>G12/$G$19</f>
        <v>98.25</v>
      </c>
      <c r="C22" s="50" t="s">
        <v>0</v>
      </c>
      <c r="D22" s="57">
        <f>B22*C$28*D$28*E$28/1000000</f>
        <v>14.770512</v>
      </c>
      <c r="E22" s="55" t="s">
        <v>22</v>
      </c>
      <c r="F22" s="56"/>
      <c r="G22" s="71">
        <f>SUM(D21:F25)</f>
        <v>63.103536000000005</v>
      </c>
      <c r="O22" s="31"/>
    </row>
    <row r="23" spans="1:28" ht="14.1" customHeight="1">
      <c r="A23" s="54" t="str">
        <f t="shared" si="2"/>
        <v>FUSHCIA</v>
      </c>
      <c r="B23" s="49">
        <f>G13/$G$19</f>
        <v>102.5</v>
      </c>
      <c r="C23" s="50" t="s">
        <v>0</v>
      </c>
      <c r="D23" s="57">
        <f>B23*C$28*D$28*E$28/1000000</f>
        <v>15.40944</v>
      </c>
      <c r="E23" s="55" t="s">
        <v>22</v>
      </c>
      <c r="F23" s="56"/>
      <c r="G23" s="48" t="s">
        <v>33</v>
      </c>
      <c r="O23" s="31"/>
    </row>
    <row r="24" spans="1:28" ht="14.1" customHeight="1">
      <c r="A24" s="54" t="str">
        <f t="shared" si="2"/>
        <v>Light Blue</v>
      </c>
      <c r="B24" s="49">
        <f t="shared" ref="B24:B25" si="3">G14/$G$19</f>
        <v>27.25</v>
      </c>
      <c r="C24" s="50" t="s">
        <v>0</v>
      </c>
      <c r="D24" s="57">
        <f t="shared" ref="D24:D25" si="4">B24*C$28*D$28*E$28/1000000</f>
        <v>4.0966560000000003</v>
      </c>
      <c r="E24" s="55" t="s">
        <v>22</v>
      </c>
      <c r="F24" s="56"/>
      <c r="G24" s="48"/>
      <c r="O24" s="31"/>
    </row>
    <row r="25" spans="1:28" ht="14.1" customHeight="1">
      <c r="A25" s="54" t="str">
        <f t="shared" si="2"/>
        <v>Red</v>
      </c>
      <c r="B25" s="49">
        <f t="shared" si="3"/>
        <v>50</v>
      </c>
      <c r="C25" s="50" t="s">
        <v>0</v>
      </c>
      <c r="D25" s="57">
        <f t="shared" si="4"/>
        <v>7.5167999999999999</v>
      </c>
      <c r="E25" s="55" t="s">
        <v>22</v>
      </c>
      <c r="F25" s="56"/>
      <c r="G25" s="46"/>
      <c r="N25" s="43"/>
      <c r="O25" s="31"/>
    </row>
    <row r="26" spans="1:28">
      <c r="A26" s="52" t="s">
        <v>20</v>
      </c>
      <c r="B26" s="53">
        <f>SUM(B21:B25)</f>
        <v>419.75</v>
      </c>
      <c r="C26" s="41" t="s">
        <v>0</v>
      </c>
      <c r="D26" s="38"/>
      <c r="E26" s="39"/>
      <c r="F26" s="96"/>
      <c r="G26" s="97"/>
      <c r="N26" s="43"/>
      <c r="O26" s="31"/>
    </row>
    <row r="27" spans="1:28">
      <c r="A27" s="36">
        <v>18</v>
      </c>
      <c r="B27" s="37" t="s">
        <v>23</v>
      </c>
      <c r="C27" s="37"/>
      <c r="D27" s="90">
        <f>A27*B26</f>
        <v>7555.5</v>
      </c>
      <c r="E27" s="90"/>
      <c r="F27" s="98"/>
      <c r="G27" s="99"/>
      <c r="N27" s="43"/>
      <c r="O27" s="31"/>
    </row>
    <row r="28" spans="1:28">
      <c r="A28" s="62">
        <v>17</v>
      </c>
      <c r="B28" s="51" t="s">
        <v>2</v>
      </c>
      <c r="C28" s="63">
        <v>58</v>
      </c>
      <c r="D28" s="63">
        <v>36</v>
      </c>
      <c r="E28" s="64">
        <v>72</v>
      </c>
      <c r="F28" s="72"/>
      <c r="G28" s="73"/>
      <c r="N28" s="43"/>
      <c r="O28" s="31"/>
    </row>
    <row r="29" spans="1:28" s="4" customFormat="1" ht="6" customHeight="1">
      <c r="A29" s="40"/>
      <c r="B29" s="24"/>
      <c r="C29" s="23"/>
      <c r="D29" s="23"/>
      <c r="E29" s="24"/>
      <c r="F29" s="24"/>
      <c r="G29" s="24"/>
      <c r="H29" s="22"/>
      <c r="I29" s="22"/>
      <c r="J29" s="22"/>
      <c r="K29" s="22"/>
      <c r="L29" s="22"/>
      <c r="M29" s="22"/>
      <c r="N29" s="24"/>
      <c r="O29" s="35"/>
      <c r="P29" s="22"/>
      <c r="Q29" s="22"/>
      <c r="R29" s="22"/>
      <c r="S29" s="22"/>
      <c r="T29" s="22"/>
      <c r="U29" s="22"/>
      <c r="V29" s="25"/>
      <c r="W29" s="25"/>
      <c r="X29" s="25"/>
      <c r="Y29" s="25"/>
      <c r="Z29" s="25"/>
      <c r="AA29" s="25"/>
      <c r="AB29" s="25"/>
    </row>
    <row r="30" spans="1:28">
      <c r="A30" s="30" t="s">
        <v>18</v>
      </c>
      <c r="B30" s="11" t="str">
        <f>B10</f>
        <v>S</v>
      </c>
      <c r="C30" s="11" t="str">
        <f>C10</f>
        <v>M</v>
      </c>
      <c r="D30" s="11" t="str">
        <f>D10</f>
        <v>L</v>
      </c>
      <c r="E30" s="11" t="str">
        <f>E10</f>
        <v>XL</v>
      </c>
      <c r="F30" s="11"/>
      <c r="G30" s="42"/>
      <c r="N30" s="43"/>
      <c r="O30" s="31"/>
    </row>
    <row r="31" spans="1:28">
      <c r="A31" s="16" t="s">
        <v>24</v>
      </c>
      <c r="B31" s="16">
        <v>50</v>
      </c>
      <c r="C31" s="16">
        <v>52</v>
      </c>
      <c r="D31" s="16">
        <v>54</v>
      </c>
      <c r="E31" s="16">
        <v>56</v>
      </c>
      <c r="F31" s="16"/>
      <c r="G31" s="34" t="s">
        <v>29</v>
      </c>
      <c r="N31" s="43"/>
      <c r="O31" s="31"/>
    </row>
    <row r="32" spans="1:28">
      <c r="A32" s="16" t="s">
        <v>25</v>
      </c>
      <c r="B32" s="16">
        <v>62</v>
      </c>
      <c r="C32" s="16">
        <v>64</v>
      </c>
      <c r="D32" s="16">
        <v>66</v>
      </c>
      <c r="E32" s="16">
        <v>68</v>
      </c>
      <c r="F32" s="16"/>
      <c r="G32" s="34" t="str">
        <f>G31</f>
        <v>CM</v>
      </c>
      <c r="N32" s="43"/>
      <c r="O32" s="31"/>
    </row>
    <row r="33" spans="1:15">
      <c r="A33" s="16" t="s">
        <v>26</v>
      </c>
      <c r="B33" s="16">
        <v>63</v>
      </c>
      <c r="C33" s="16">
        <v>64</v>
      </c>
      <c r="D33" s="16">
        <v>65</v>
      </c>
      <c r="E33" s="16">
        <v>66</v>
      </c>
      <c r="F33" s="16"/>
      <c r="G33" s="60" t="str">
        <f>G32</f>
        <v>CM</v>
      </c>
      <c r="N33" s="43"/>
      <c r="O33" s="31"/>
    </row>
  </sheetData>
  <mergeCells count="14">
    <mergeCell ref="F28:G28"/>
    <mergeCell ref="A1:G1"/>
    <mergeCell ref="B2:G2"/>
    <mergeCell ref="B3:G3"/>
    <mergeCell ref="B5:G5"/>
    <mergeCell ref="A8:G8"/>
    <mergeCell ref="B4:G4"/>
    <mergeCell ref="A7:G7"/>
    <mergeCell ref="A16:G16"/>
    <mergeCell ref="D27:E27"/>
    <mergeCell ref="B9:G9"/>
    <mergeCell ref="B17:F17"/>
    <mergeCell ref="F26:G26"/>
    <mergeCell ref="F27:G27"/>
  </mergeCells>
  <phoneticPr fontId="1" type="noConversion"/>
  <printOptions horizontalCentered="1" verticalCentered="1"/>
  <pageMargins left="0.19685039370078741" right="0.19685039370078741" top="0.31496062992125984" bottom="0.11811023622047245" header="0.23622047244094491" footer="0"/>
  <pageSetup paperSize="9" scale="87" fitToHeight="0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2018-05-24T11:39:13Z</cp:lastPrinted>
  <dcterms:created xsi:type="dcterms:W3CDTF">2006-06-15T03:11:39Z</dcterms:created>
  <dcterms:modified xsi:type="dcterms:W3CDTF">2018-10-17T07:36:15Z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